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<sst xmlns="http://schemas.openxmlformats.org/spreadsheetml/2006/main" count="870" uniqueCount="151">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</sst>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464466.27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1655625</v>
      </c>
      <c r="E10" s="45">
        <v>1964368.0100000002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301000</v>
      </c>
      <c r="E14" s="45">
        <v>324097.5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1956625</v>
      </c>
      <c r="E16" s="51">
        <f>E10+E11+E12+E13+E14+E15</f>
        <v>2288465.5100000002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242608.94999999998</v>
      </c>
      <c r="E18" s="45">
        <v>291846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12544.92</v>
      </c>
      <c r="E20" s="59">
        <v>60852.59</v>
      </c>
    </row>
    <row r="21" spans="2:5" ht="15">
      <c r="B21" s="13">
        <v>20104</v>
      </c>
      <c r="C21" s="54" t="s">
        <v>10</v>
      </c>
      <c r="D21" s="39">
        <v>25500</v>
      </c>
      <c r="E21" s="45">
        <v>48600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280653.87</v>
      </c>
      <c r="E23" s="51">
        <f>E18+E19+E20+E21+E22</f>
        <v>401298.58999999997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319900</v>
      </c>
      <c r="E25" s="45">
        <v>527847.09</v>
      </c>
    </row>
    <row r="26" spans="2:5" ht="15">
      <c r="B26" s="13">
        <v>30200</v>
      </c>
      <c r="C26" s="54" t="s">
        <v>28</v>
      </c>
      <c r="D26" s="39">
        <v>11000</v>
      </c>
      <c r="E26" s="45">
        <v>13000</v>
      </c>
    </row>
    <row r="27" spans="2:5" ht="15">
      <c r="B27" s="13">
        <v>30300</v>
      </c>
      <c r="C27" s="54" t="s">
        <v>29</v>
      </c>
      <c r="D27" s="39">
        <v>100</v>
      </c>
      <c r="E27" s="45">
        <v>100.51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60500</v>
      </c>
      <c r="E29" s="50">
        <v>135789.54</v>
      </c>
    </row>
    <row r="30" spans="2:5" ht="15.75" thickBot="1">
      <c r="B30" s="16">
        <v>30000</v>
      </c>
      <c r="C30" s="15" t="s">
        <v>32</v>
      </c>
      <c r="D30" s="48">
        <f>D25+D26+D27+D28+D29</f>
        <v>391500</v>
      </c>
      <c r="E30" s="51">
        <f>E25+E26+E27+E28+E29</f>
        <v>676737.14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>
        <v>0</v>
      </c>
    </row>
    <row r="33" spans="2:5" ht="15">
      <c r="B33" s="13">
        <v>40200</v>
      </c>
      <c r="C33" s="54" t="s">
        <v>36</v>
      </c>
      <c r="D33" s="61">
        <v>50000</v>
      </c>
      <c r="E33" s="59">
        <v>66092.51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8000</v>
      </c>
      <c r="E35" s="45">
        <v>8000</v>
      </c>
    </row>
    <row r="36" spans="2:5" ht="15">
      <c r="B36" s="13">
        <v>40500</v>
      </c>
      <c r="C36" s="54" t="s">
        <v>39</v>
      </c>
      <c r="D36" s="49">
        <v>60000</v>
      </c>
      <c r="E36" s="50">
        <v>60000</v>
      </c>
    </row>
    <row r="37" spans="2:5" ht="15.75" thickBot="1">
      <c r="B37" s="16">
        <v>40000</v>
      </c>
      <c r="C37" s="15" t="s">
        <v>40</v>
      </c>
      <c r="D37" s="48">
        <f>D32+D33+D34+D35+D36</f>
        <v>118000</v>
      </c>
      <c r="E37" s="51">
        <f>E32+E33+E34+E35+E36</f>
        <v>134092.51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1023000</v>
      </c>
      <c r="E54" s="45">
        <v>1049866.41</v>
      </c>
    </row>
    <row r="55" spans="2:5" ht="15">
      <c r="B55" s="13">
        <v>90200</v>
      </c>
      <c r="C55" s="54" t="s">
        <v>62</v>
      </c>
      <c r="D55" s="61">
        <v>152000</v>
      </c>
      <c r="E55" s="62">
        <v>152550</v>
      </c>
    </row>
    <row r="56" spans="2:5" ht="15.75" thickBot="1">
      <c r="B56" s="16">
        <v>90000</v>
      </c>
      <c r="C56" s="15" t="s">
        <v>63</v>
      </c>
      <c r="D56" s="48">
        <f>D54+D55</f>
        <v>1175000</v>
      </c>
      <c r="E56" s="51">
        <f>E54+E55</f>
        <v>1202416.41</v>
      </c>
    </row>
    <row r="57" spans="2:5" ht="16.5" thickBot="1" thickTop="1">
      <c r="B57" s="109" t="s">
        <v>64</v>
      </c>
      <c r="C57" s="110"/>
      <c r="D57" s="52">
        <f>D16+D23+D30+D37+D43+D49+D52+D56</f>
        <v>4421778.87</v>
      </c>
      <c r="E57" s="55">
        <f>E16+E23+E30+E37+E43+E49+E52+E56</f>
        <v>5203010.16</v>
      </c>
    </row>
    <row r="58" spans="2:5" ht="16.5" thickBot="1" thickTop="1">
      <c r="B58" s="109" t="s">
        <v>65</v>
      </c>
      <c r="C58" s="110"/>
      <c r="D58" s="52">
        <f>D57+D5+D6+D7+D8</f>
        <v>4421778.87</v>
      </c>
      <c r="E58" s="55">
        <f>E57+E5+E6+E7+E8</f>
        <v>5667476.43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1655000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301000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1956000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189328.94999999998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12544.92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201873.87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313400</v>
      </c>
      <c r="E25" s="45"/>
    </row>
    <row r="26" spans="2:5" ht="15">
      <c r="B26" s="13">
        <v>30200</v>
      </c>
      <c r="C26" s="54" t="s">
        <v>28</v>
      </c>
      <c r="D26" s="39">
        <v>11000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59000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383500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1023000</v>
      </c>
      <c r="E54" s="45"/>
    </row>
    <row r="55" spans="2:5" ht="15">
      <c r="B55" s="13">
        <v>90200</v>
      </c>
      <c r="C55" s="54" t="s">
        <v>62</v>
      </c>
      <c r="D55" s="61">
        <v>152000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4264373.87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4264373.87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1655000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301000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1956000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189328.94999999998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12544.92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201873.87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308400</v>
      </c>
      <c r="E25" s="45"/>
    </row>
    <row r="26" spans="2:5" ht="15">
      <c r="B26" s="13">
        <v>30200</v>
      </c>
      <c r="C26" s="54" t="s">
        <v>28</v>
      </c>
      <c r="D26" s="39">
        <v>11000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59000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378500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1023000</v>
      </c>
      <c r="E54" s="45"/>
    </row>
    <row r="55" spans="2:5" ht="15">
      <c r="B55" s="13">
        <v>90200</v>
      </c>
      <c r="C55" s="54" t="s">
        <v>62</v>
      </c>
      <c r="D55" s="61">
        <v>152000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4259373.87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4259373.87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541783</v>
      </c>
      <c r="E10" s="89">
        <v>0</v>
      </c>
      <c r="F10" s="90">
        <v>569839.69</v>
      </c>
      <c r="G10" s="88"/>
      <c r="H10" s="89"/>
      <c r="I10" s="90"/>
      <c r="J10" s="97">
        <v>84500</v>
      </c>
      <c r="K10" s="89">
        <v>0</v>
      </c>
      <c r="L10" s="101">
        <v>90508.68000000001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626283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660348.37</v>
      </c>
    </row>
    <row r="11" spans="2:76" ht="15">
      <c r="B11" s="13">
        <v>102</v>
      </c>
      <c r="C11" s="25" t="s">
        <v>92</v>
      </c>
      <c r="D11" s="88">
        <v>64200</v>
      </c>
      <c r="E11" s="89">
        <v>0</v>
      </c>
      <c r="F11" s="90">
        <v>71447.96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64200</v>
      </c>
      <c r="BW11" s="77">
        <f t="shared" si="1"/>
        <v>0</v>
      </c>
      <c r="BX11" s="79">
        <f t="shared" si="2"/>
        <v>71447.96</v>
      </c>
    </row>
    <row r="12" spans="2:76" ht="15">
      <c r="B12" s="13">
        <v>103</v>
      </c>
      <c r="C12" s="25" t="s">
        <v>93</v>
      </c>
      <c r="D12" s="88">
        <v>315650</v>
      </c>
      <c r="E12" s="89">
        <v>0</v>
      </c>
      <c r="F12" s="90">
        <v>418398.72</v>
      </c>
      <c r="G12" s="88"/>
      <c r="H12" s="89"/>
      <c r="I12" s="90"/>
      <c r="J12" s="97">
        <v>13650</v>
      </c>
      <c r="K12" s="89">
        <v>0</v>
      </c>
      <c r="L12" s="101">
        <v>14272</v>
      </c>
      <c r="M12" s="91">
        <v>95550</v>
      </c>
      <c r="N12" s="89">
        <v>0</v>
      </c>
      <c r="O12" s="90">
        <v>125479.51</v>
      </c>
      <c r="P12" s="91">
        <v>8000</v>
      </c>
      <c r="Q12" s="89">
        <v>0</v>
      </c>
      <c r="R12" s="90">
        <v>9100</v>
      </c>
      <c r="S12" s="91">
        <v>13500</v>
      </c>
      <c r="T12" s="89">
        <v>0</v>
      </c>
      <c r="U12" s="90">
        <v>13652.08</v>
      </c>
      <c r="V12" s="91">
        <v>29500</v>
      </c>
      <c r="W12" s="89">
        <v>0</v>
      </c>
      <c r="X12" s="90">
        <v>44194.07</v>
      </c>
      <c r="Y12" s="91">
        <v>169700</v>
      </c>
      <c r="Z12" s="89">
        <v>0</v>
      </c>
      <c r="AA12" s="90">
        <v>194591.62</v>
      </c>
      <c r="AB12" s="91">
        <v>402600</v>
      </c>
      <c r="AC12" s="89">
        <v>0</v>
      </c>
      <c r="AD12" s="90">
        <v>507063.49000000005</v>
      </c>
      <c r="AE12" s="91"/>
      <c r="AF12" s="89"/>
      <c r="AG12" s="90"/>
      <c r="AH12" s="91"/>
      <c r="AI12" s="89"/>
      <c r="AJ12" s="90"/>
      <c r="AK12" s="91">
        <v>150900</v>
      </c>
      <c r="AL12" s="89">
        <v>0</v>
      </c>
      <c r="AM12" s="90">
        <v>225097.40000000002</v>
      </c>
      <c r="AN12" s="91"/>
      <c r="AO12" s="89"/>
      <c r="AP12" s="90"/>
      <c r="AQ12" s="91">
        <v>400</v>
      </c>
      <c r="AR12" s="89">
        <v>0</v>
      </c>
      <c r="AS12" s="90">
        <v>400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1199450</v>
      </c>
      <c r="BW12" s="77">
        <f t="shared" si="1"/>
        <v>0</v>
      </c>
      <c r="BX12" s="79">
        <f t="shared" si="2"/>
        <v>1552248.8900000001</v>
      </c>
    </row>
    <row r="13" spans="2:76" ht="15">
      <c r="B13" s="13">
        <v>104</v>
      </c>
      <c r="C13" s="25" t="s">
        <v>19</v>
      </c>
      <c r="D13" s="88">
        <v>84950</v>
      </c>
      <c r="E13" s="89">
        <v>0</v>
      </c>
      <c r="F13" s="90">
        <v>118324.54</v>
      </c>
      <c r="G13" s="88"/>
      <c r="H13" s="89"/>
      <c r="I13" s="90"/>
      <c r="J13" s="97">
        <v>9300</v>
      </c>
      <c r="K13" s="89">
        <v>0</v>
      </c>
      <c r="L13" s="101">
        <v>9300</v>
      </c>
      <c r="M13" s="91">
        <v>96830</v>
      </c>
      <c r="N13" s="89">
        <v>0</v>
      </c>
      <c r="O13" s="90">
        <v>166069.49</v>
      </c>
      <c r="P13" s="91">
        <v>500</v>
      </c>
      <c r="Q13" s="89">
        <v>0</v>
      </c>
      <c r="R13" s="90">
        <v>2247.45</v>
      </c>
      <c r="S13" s="91">
        <v>31500</v>
      </c>
      <c r="T13" s="89">
        <v>0</v>
      </c>
      <c r="U13" s="90">
        <v>32400</v>
      </c>
      <c r="V13" s="91">
        <v>14948</v>
      </c>
      <c r="W13" s="89">
        <v>0</v>
      </c>
      <c r="X13" s="90">
        <v>20446.5</v>
      </c>
      <c r="Y13" s="91">
        <v>0</v>
      </c>
      <c r="Z13" s="89">
        <v>0</v>
      </c>
      <c r="AA13" s="90">
        <v>0</v>
      </c>
      <c r="AB13" s="91">
        <v>1150</v>
      </c>
      <c r="AC13" s="89">
        <v>0</v>
      </c>
      <c r="AD13" s="90">
        <v>2300</v>
      </c>
      <c r="AE13" s="91"/>
      <c r="AF13" s="89"/>
      <c r="AG13" s="90"/>
      <c r="AH13" s="91"/>
      <c r="AI13" s="89"/>
      <c r="AJ13" s="90"/>
      <c r="AK13" s="91">
        <v>160760</v>
      </c>
      <c r="AL13" s="89">
        <v>0</v>
      </c>
      <c r="AM13" s="90">
        <v>177871.84999999998</v>
      </c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400438</v>
      </c>
      <c r="BW13" s="77">
        <f t="shared" si="1"/>
        <v>0</v>
      </c>
      <c r="BX13" s="79">
        <f t="shared" si="2"/>
        <v>529459.83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1373.04</v>
      </c>
      <c r="E16" s="89">
        <v>0</v>
      </c>
      <c r="F16" s="90">
        <v>1373.04</v>
      </c>
      <c r="G16" s="88"/>
      <c r="H16" s="89"/>
      <c r="I16" s="90"/>
      <c r="J16" s="97"/>
      <c r="K16" s="89"/>
      <c r="L16" s="101"/>
      <c r="M16" s="91">
        <v>11540.25</v>
      </c>
      <c r="N16" s="89">
        <v>0</v>
      </c>
      <c r="O16" s="90">
        <v>11540.25</v>
      </c>
      <c r="P16" s="97"/>
      <c r="Q16" s="89"/>
      <c r="R16" s="101"/>
      <c r="S16" s="91">
        <v>10067.43</v>
      </c>
      <c r="T16" s="89">
        <v>0</v>
      </c>
      <c r="U16" s="90">
        <v>10067.43</v>
      </c>
      <c r="V16" s="91"/>
      <c r="W16" s="89"/>
      <c r="X16" s="90"/>
      <c r="Y16" s="97">
        <v>36274.479999999996</v>
      </c>
      <c r="Z16" s="89">
        <v>0</v>
      </c>
      <c r="AA16" s="101">
        <v>36274.479999999996</v>
      </c>
      <c r="AB16" s="91">
        <v>1234.25</v>
      </c>
      <c r="AC16" s="89">
        <v>0</v>
      </c>
      <c r="AD16" s="90">
        <v>1234.25</v>
      </c>
      <c r="AE16" s="97"/>
      <c r="AF16" s="89"/>
      <c r="AG16" s="101"/>
      <c r="AH16" s="97"/>
      <c r="AI16" s="89"/>
      <c r="AJ16" s="101"/>
      <c r="AK16" s="97">
        <v>19226.22</v>
      </c>
      <c r="AL16" s="89">
        <v>0</v>
      </c>
      <c r="AM16" s="101">
        <v>19226.22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79715.67</v>
      </c>
      <c r="BW16" s="77">
        <f t="shared" si="1"/>
        <v>0</v>
      </c>
      <c r="BX16" s="79">
        <f t="shared" si="2"/>
        <v>79715.67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9670.58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9670.58</v>
      </c>
    </row>
    <row r="19" spans="2:76" ht="15">
      <c r="B19" s="13">
        <v>110</v>
      </c>
      <c r="C19" s="25" t="s">
        <v>98</v>
      </c>
      <c r="D19" s="88">
        <v>29500</v>
      </c>
      <c r="E19" s="89">
        <v>0</v>
      </c>
      <c r="F19" s="90">
        <v>29528.7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77093.43</v>
      </c>
      <c r="BJ19" s="89">
        <v>0</v>
      </c>
      <c r="BK19" s="101">
        <v>33000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106593.43</v>
      </c>
      <c r="BW19" s="77">
        <f t="shared" si="1"/>
        <v>0</v>
      </c>
      <c r="BX19" s="79">
        <f t="shared" si="2"/>
        <v>62528.7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1042456.04</v>
      </c>
      <c r="E20" s="78">
        <f t="shared" si="3"/>
        <v>0</v>
      </c>
      <c r="F20" s="79">
        <f t="shared" si="3"/>
        <v>1218583.23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107450</v>
      </c>
      <c r="K20" s="78">
        <f t="shared" si="3"/>
        <v>0</v>
      </c>
      <c r="L20" s="77">
        <f t="shared" si="3"/>
        <v>114080.68000000001</v>
      </c>
      <c r="M20" s="98">
        <f t="shared" si="3"/>
        <v>203920.25</v>
      </c>
      <c r="N20" s="78">
        <f t="shared" si="3"/>
        <v>0</v>
      </c>
      <c r="O20" s="77">
        <f t="shared" si="3"/>
        <v>303089.25</v>
      </c>
      <c r="P20" s="98">
        <f t="shared" si="3"/>
        <v>8500</v>
      </c>
      <c r="Q20" s="78">
        <f t="shared" si="3"/>
        <v>0</v>
      </c>
      <c r="R20" s="77">
        <f t="shared" si="3"/>
        <v>11347.45</v>
      </c>
      <c r="S20" s="98">
        <f t="shared" si="3"/>
        <v>55067.43</v>
      </c>
      <c r="T20" s="78">
        <f t="shared" si="3"/>
        <v>0</v>
      </c>
      <c r="U20" s="77">
        <f t="shared" si="3"/>
        <v>56119.51</v>
      </c>
      <c r="V20" s="98">
        <f t="shared" si="3"/>
        <v>44448</v>
      </c>
      <c r="W20" s="78">
        <f t="shared" si="3"/>
        <v>0</v>
      </c>
      <c r="X20" s="77">
        <f t="shared" si="3"/>
        <v>64640.57</v>
      </c>
      <c r="Y20" s="98">
        <f t="shared" si="3"/>
        <v>205974.47999999998</v>
      </c>
      <c r="Z20" s="78">
        <f t="shared" si="3"/>
        <v>0</v>
      </c>
      <c r="AA20" s="77">
        <f t="shared" si="3"/>
        <v>230866.09999999998</v>
      </c>
      <c r="AB20" s="98">
        <f t="shared" si="3"/>
        <v>404984.25</v>
      </c>
      <c r="AC20" s="78">
        <f t="shared" si="3"/>
        <v>0</v>
      </c>
      <c r="AD20" s="77">
        <f t="shared" si="3"/>
        <v>510597.74000000005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330886.22</v>
      </c>
      <c r="AL20" s="78">
        <f t="shared" si="3"/>
        <v>0</v>
      </c>
      <c r="AM20" s="77">
        <f t="shared" si="3"/>
        <v>422195.47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900</v>
      </c>
      <c r="AR20" s="78">
        <f t="shared" si="3"/>
        <v>0</v>
      </c>
      <c r="AS20" s="77">
        <f t="shared" si="3"/>
        <v>900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77093.43</v>
      </c>
      <c r="BJ20" s="78">
        <f t="shared" si="3"/>
        <v>0</v>
      </c>
      <c r="BK20" s="77">
        <f t="shared" si="3"/>
        <v>33000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2481680.1</v>
      </c>
      <c r="BW20" s="77">
        <f>BW10+BW11+BW12+BW13+BW14+BW15+BW16+BW17+BW18+BW19</f>
        <v>0</v>
      </c>
      <c r="BX20" s="95">
        <f>BX10+BX11+BX12+BX13+BX14+BX15+BX16+BX17+BX18+BX19</f>
        <v>2965420.0000000005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>
        <v>265696.66000000003</v>
      </c>
      <c r="G24" s="88"/>
      <c r="H24" s="89"/>
      <c r="I24" s="90"/>
      <c r="J24" s="97">
        <v>3000</v>
      </c>
      <c r="K24" s="89">
        <v>0</v>
      </c>
      <c r="L24" s="101">
        <v>5633.98</v>
      </c>
      <c r="M24" s="97">
        <v>0</v>
      </c>
      <c r="N24" s="89">
        <v>0</v>
      </c>
      <c r="O24" s="101">
        <v>14730.44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15000</v>
      </c>
      <c r="Z24" s="89">
        <v>0</v>
      </c>
      <c r="AA24" s="101">
        <v>99517.10999999999</v>
      </c>
      <c r="AB24" s="97">
        <v>0</v>
      </c>
      <c r="AC24" s="89">
        <v>0</v>
      </c>
      <c r="AD24" s="101">
        <v>0</v>
      </c>
      <c r="AE24" s="97">
        <v>50000</v>
      </c>
      <c r="AF24" s="89">
        <v>0</v>
      </c>
      <c r="AG24" s="101">
        <v>50000</v>
      </c>
      <c r="AH24" s="97"/>
      <c r="AI24" s="89"/>
      <c r="AJ24" s="101"/>
      <c r="AK24" s="97">
        <v>18000</v>
      </c>
      <c r="AL24" s="89">
        <v>0</v>
      </c>
      <c r="AM24" s="101">
        <v>38081.2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106000</v>
      </c>
      <c r="BW24" s="77">
        <f t="shared" si="4"/>
        <v>0</v>
      </c>
      <c r="BX24" s="79">
        <f t="shared" si="4"/>
        <v>473659.39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12000</v>
      </c>
      <c r="Z27" s="89">
        <v>0</v>
      </c>
      <c r="AA27" s="101">
        <v>12000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12000</v>
      </c>
      <c r="BW27" s="77">
        <f t="shared" si="4"/>
        <v>0</v>
      </c>
      <c r="BX27" s="79">
        <f t="shared" si="4"/>
        <v>12000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20000</v>
      </c>
      <c r="E28" s="78">
        <f t="shared" si="5"/>
        <v>0</v>
      </c>
      <c r="F28" s="79">
        <f t="shared" si="5"/>
        <v>265696.66000000003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3000</v>
      </c>
      <c r="K28" s="78">
        <f t="shared" si="5"/>
        <v>0</v>
      </c>
      <c r="L28" s="77">
        <f t="shared" si="5"/>
        <v>5633.98</v>
      </c>
      <c r="M28" s="98">
        <f t="shared" si="5"/>
        <v>0</v>
      </c>
      <c r="N28" s="78">
        <f t="shared" si="5"/>
        <v>0</v>
      </c>
      <c r="O28" s="77">
        <f t="shared" si="5"/>
        <v>14730.44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27000</v>
      </c>
      <c r="Z28" s="78">
        <f t="shared" si="5"/>
        <v>0</v>
      </c>
      <c r="AA28" s="77">
        <f t="shared" si="5"/>
        <v>111517.10999999999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50000</v>
      </c>
      <c r="AF28" s="78">
        <f t="shared" si="5"/>
        <v>0</v>
      </c>
      <c r="AG28" s="77">
        <f t="shared" si="5"/>
        <v>50000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18000</v>
      </c>
      <c r="AL28" s="78">
        <f t="shared" si="6"/>
        <v>0</v>
      </c>
      <c r="AM28" s="77">
        <f t="shared" si="6"/>
        <v>38081.2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118000</v>
      </c>
      <c r="BW28" s="77">
        <f>BW23+BW24+BW25+BW26+BW27</f>
        <v>0</v>
      </c>
      <c r="BX28" s="95">
        <f>BX23+BX24+BX25+BX26+BX27</f>
        <v>485659.39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147098.77000000002</v>
      </c>
      <c r="BM40" s="89">
        <v>0</v>
      </c>
      <c r="BN40" s="101">
        <v>147098.77000000002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147098.77000000002</v>
      </c>
      <c r="BW40" s="77">
        <f t="shared" si="10"/>
        <v>0</v>
      </c>
      <c r="BX40" s="79">
        <f t="shared" si="10"/>
        <v>147098.77000000002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147098.77000000002</v>
      </c>
      <c r="BM42" s="78">
        <f t="shared" si="12"/>
        <v>0</v>
      </c>
      <c r="BN42" s="77">
        <f t="shared" si="12"/>
        <v>147098.77000000002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147098.77000000002</v>
      </c>
      <c r="BW42" s="77">
        <f>BW38+BW39+BW40+BW41</f>
        <v>0</v>
      </c>
      <c r="BX42" s="95">
        <f>BX38+BX39+BX40+BX41</f>
        <v>147098.77000000002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1023000</v>
      </c>
      <c r="BS49" s="89">
        <v>0</v>
      </c>
      <c r="BT49" s="101">
        <v>1066739.95</v>
      </c>
      <c r="BU49" s="76"/>
      <c r="BV49" s="85">
        <f aca="true" t="shared" si="15" ref="BV49:BX50">D49+G49+J49+M49+P49+S49+V49+Y49+AB49+AE49+AH49+AK49+AN49+AQ49+AT49+AW49+AZ49+BC49+BF49+BI49+BL49+BO49+BR49</f>
        <v>1023000</v>
      </c>
      <c r="BW49" s="77">
        <f t="shared" si="15"/>
        <v>0</v>
      </c>
      <c r="BX49" s="79">
        <f t="shared" si="15"/>
        <v>1066739.95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152000</v>
      </c>
      <c r="BS50" s="89">
        <v>0</v>
      </c>
      <c r="BT50" s="101">
        <v>180294.76</v>
      </c>
      <c r="BU50" s="76"/>
      <c r="BV50" s="85">
        <f t="shared" si="15"/>
        <v>152000</v>
      </c>
      <c r="BW50" s="77">
        <f t="shared" si="15"/>
        <v>0</v>
      </c>
      <c r="BX50" s="79">
        <f t="shared" si="15"/>
        <v>180294.76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1175000</v>
      </c>
      <c r="BS51" s="78">
        <f>BS49+BS50</f>
        <v>0</v>
      </c>
      <c r="BT51" s="77">
        <f>BT49+BT50</f>
        <v>1247034.71</v>
      </c>
      <c r="BU51" s="85"/>
      <c r="BV51" s="85">
        <f>BV49+BV50</f>
        <v>1175000</v>
      </c>
      <c r="BW51" s="77">
        <f>BW49+BW50</f>
        <v>0</v>
      </c>
      <c r="BX51" s="95">
        <f>BX49+BX50</f>
        <v>1247034.71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1062456.04</v>
      </c>
      <c r="E53" s="86">
        <f t="shared" si="18"/>
        <v>0</v>
      </c>
      <c r="F53" s="86">
        <f t="shared" si="18"/>
        <v>1484279.8900000001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110450</v>
      </c>
      <c r="K53" s="86">
        <f t="shared" si="18"/>
        <v>0</v>
      </c>
      <c r="L53" s="86">
        <f t="shared" si="18"/>
        <v>119714.66</v>
      </c>
      <c r="M53" s="86">
        <f t="shared" si="18"/>
        <v>203920.25</v>
      </c>
      <c r="N53" s="86">
        <f t="shared" si="18"/>
        <v>0</v>
      </c>
      <c r="O53" s="86">
        <f t="shared" si="18"/>
        <v>317819.69</v>
      </c>
      <c r="P53" s="86">
        <f t="shared" si="18"/>
        <v>8500</v>
      </c>
      <c r="Q53" s="86">
        <f t="shared" si="18"/>
        <v>0</v>
      </c>
      <c r="R53" s="86">
        <f t="shared" si="18"/>
        <v>11347.45</v>
      </c>
      <c r="S53" s="86">
        <f t="shared" si="18"/>
        <v>55067.43</v>
      </c>
      <c r="T53" s="86">
        <f t="shared" si="18"/>
        <v>0</v>
      </c>
      <c r="U53" s="86">
        <f t="shared" si="18"/>
        <v>56119.51</v>
      </c>
      <c r="V53" s="86">
        <f t="shared" si="18"/>
        <v>44448</v>
      </c>
      <c r="W53" s="86">
        <f t="shared" si="18"/>
        <v>0</v>
      </c>
      <c r="X53" s="86">
        <f t="shared" si="18"/>
        <v>64640.57</v>
      </c>
      <c r="Y53" s="86">
        <f t="shared" si="18"/>
        <v>232974.47999999998</v>
      </c>
      <c r="Z53" s="86">
        <f t="shared" si="18"/>
        <v>0</v>
      </c>
      <c r="AA53" s="86">
        <f t="shared" si="18"/>
        <v>342383.20999999996</v>
      </c>
      <c r="AB53" s="86">
        <f t="shared" si="18"/>
        <v>404984.25</v>
      </c>
      <c r="AC53" s="86">
        <f t="shared" si="18"/>
        <v>0</v>
      </c>
      <c r="AD53" s="86">
        <f t="shared" si="18"/>
        <v>510597.74000000005</v>
      </c>
      <c r="AE53" s="86">
        <f t="shared" si="18"/>
        <v>50000</v>
      </c>
      <c r="AF53" s="86">
        <f t="shared" si="18"/>
        <v>0</v>
      </c>
      <c r="AG53" s="86">
        <f t="shared" si="18"/>
        <v>50000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348886.22</v>
      </c>
      <c r="AL53" s="86">
        <f t="shared" si="19"/>
        <v>0</v>
      </c>
      <c r="AM53" s="86">
        <f t="shared" si="19"/>
        <v>460276.67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900</v>
      </c>
      <c r="AR53" s="86">
        <f t="shared" si="19"/>
        <v>0</v>
      </c>
      <c r="AS53" s="86">
        <f t="shared" si="19"/>
        <v>900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77093.43</v>
      </c>
      <c r="BJ53" s="86">
        <f t="shared" si="19"/>
        <v>0</v>
      </c>
      <c r="BK53" s="86">
        <f t="shared" si="19"/>
        <v>33000</v>
      </c>
      <c r="BL53" s="86">
        <f t="shared" si="19"/>
        <v>147098.77000000002</v>
      </c>
      <c r="BM53" s="86">
        <f t="shared" si="19"/>
        <v>0</v>
      </c>
      <c r="BN53" s="86">
        <f t="shared" si="19"/>
        <v>147098.77000000002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1175000</v>
      </c>
      <c r="BS53" s="86">
        <f t="shared" si="19"/>
        <v>0</v>
      </c>
      <c r="BT53" s="86">
        <f t="shared" si="19"/>
        <v>1247034.71</v>
      </c>
      <c r="BU53" s="86">
        <f>BU8</f>
        <v>0</v>
      </c>
      <c r="BV53" s="102">
        <f>BV8+BV20+BV28+BV35+BV42+BV46+BV51</f>
        <v>4421778.87</v>
      </c>
      <c r="BW53" s="87">
        <f>BW20+BW28+BW35+BW42+BW46+BW51</f>
        <v>0</v>
      </c>
      <c r="BX53" s="87">
        <f>BX20+BX28+BX35+BX42+BX46+BX51</f>
        <v>5345212.870000001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543483</v>
      </c>
      <c r="E10" s="89">
        <v>0</v>
      </c>
      <c r="F10" s="90"/>
      <c r="G10" s="88"/>
      <c r="H10" s="89"/>
      <c r="I10" s="90"/>
      <c r="J10" s="97">
        <v>100000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643483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65200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65200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305600</v>
      </c>
      <c r="E12" s="89">
        <v>0</v>
      </c>
      <c r="F12" s="90"/>
      <c r="G12" s="88"/>
      <c r="H12" s="89"/>
      <c r="I12" s="90"/>
      <c r="J12" s="97">
        <v>13800</v>
      </c>
      <c r="K12" s="89">
        <v>0</v>
      </c>
      <c r="L12" s="101"/>
      <c r="M12" s="91">
        <v>73850</v>
      </c>
      <c r="N12" s="89">
        <v>0</v>
      </c>
      <c r="O12" s="90"/>
      <c r="P12" s="91">
        <v>8800</v>
      </c>
      <c r="Q12" s="89">
        <v>0</v>
      </c>
      <c r="R12" s="90"/>
      <c r="S12" s="91">
        <v>13400</v>
      </c>
      <c r="T12" s="89">
        <v>0</v>
      </c>
      <c r="U12" s="90"/>
      <c r="V12" s="91">
        <v>13000</v>
      </c>
      <c r="W12" s="89">
        <v>0</v>
      </c>
      <c r="X12" s="90"/>
      <c r="Y12" s="91">
        <v>178900</v>
      </c>
      <c r="Z12" s="89">
        <v>0</v>
      </c>
      <c r="AA12" s="90"/>
      <c r="AB12" s="91">
        <v>403500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>
        <v>123200</v>
      </c>
      <c r="AL12" s="89">
        <v>0</v>
      </c>
      <c r="AM12" s="90"/>
      <c r="AN12" s="91"/>
      <c r="AO12" s="89"/>
      <c r="AP12" s="90"/>
      <c r="AQ12" s="91">
        <v>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1134450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61550</v>
      </c>
      <c r="N13" s="89">
        <v>0</v>
      </c>
      <c r="O13" s="90"/>
      <c r="P13" s="91">
        <v>500</v>
      </c>
      <c r="Q13" s="89">
        <v>0</v>
      </c>
      <c r="R13" s="90"/>
      <c r="S13" s="91">
        <v>31500</v>
      </c>
      <c r="T13" s="89">
        <v>0</v>
      </c>
      <c r="U13" s="90"/>
      <c r="V13" s="91">
        <v>8148</v>
      </c>
      <c r="W13" s="89">
        <v>0</v>
      </c>
      <c r="X13" s="90"/>
      <c r="Y13" s="91">
        <v>0</v>
      </c>
      <c r="Z13" s="89">
        <v>0</v>
      </c>
      <c r="AA13" s="90"/>
      <c r="AB13" s="91">
        <v>1150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162300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350148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1226.9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10933.46</v>
      </c>
      <c r="N16" s="89">
        <v>0</v>
      </c>
      <c r="O16" s="90"/>
      <c r="P16" s="97"/>
      <c r="Q16" s="89"/>
      <c r="R16" s="101"/>
      <c r="S16" s="91">
        <v>9634.21</v>
      </c>
      <c r="T16" s="89">
        <v>0</v>
      </c>
      <c r="U16" s="90"/>
      <c r="V16" s="91"/>
      <c r="W16" s="89"/>
      <c r="X16" s="90"/>
      <c r="Y16" s="97">
        <v>33252.52</v>
      </c>
      <c r="Z16" s="89">
        <v>0</v>
      </c>
      <c r="AA16" s="101"/>
      <c r="AB16" s="91">
        <v>1044.43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>
        <v>17923.95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74015.47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29000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88938.64000000001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117938.64000000001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1035509.9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113800</v>
      </c>
      <c r="K20" s="78">
        <f t="shared" si="1"/>
        <v>0</v>
      </c>
      <c r="L20" s="77">
        <f t="shared" si="1"/>
        <v>0</v>
      </c>
      <c r="M20" s="98">
        <f t="shared" si="1"/>
        <v>146333.46</v>
      </c>
      <c r="N20" s="78">
        <f t="shared" si="1"/>
        <v>0</v>
      </c>
      <c r="O20" s="77">
        <f t="shared" si="1"/>
        <v>0</v>
      </c>
      <c r="P20" s="98">
        <f t="shared" si="1"/>
        <v>9300</v>
      </c>
      <c r="Q20" s="78">
        <f t="shared" si="1"/>
        <v>0</v>
      </c>
      <c r="R20" s="77">
        <f t="shared" si="1"/>
        <v>0</v>
      </c>
      <c r="S20" s="98">
        <f t="shared" si="1"/>
        <v>54534.21</v>
      </c>
      <c r="T20" s="78">
        <f t="shared" si="1"/>
        <v>0</v>
      </c>
      <c r="U20" s="77">
        <f t="shared" si="1"/>
        <v>0</v>
      </c>
      <c r="V20" s="98">
        <f t="shared" si="1"/>
        <v>21148</v>
      </c>
      <c r="W20" s="78">
        <f t="shared" si="1"/>
        <v>0</v>
      </c>
      <c r="X20" s="77">
        <f t="shared" si="1"/>
        <v>0</v>
      </c>
      <c r="Y20" s="98">
        <f t="shared" si="1"/>
        <v>212152.52</v>
      </c>
      <c r="Z20" s="78">
        <f t="shared" si="1"/>
        <v>0</v>
      </c>
      <c r="AA20" s="77">
        <f t="shared" si="1"/>
        <v>0</v>
      </c>
      <c r="AB20" s="98">
        <f t="shared" si="1"/>
        <v>405694.43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303423.95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88938.64000000001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2391235.1100000003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150138.76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150138.76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150138.76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150138.76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1023000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1023000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152000</v>
      </c>
      <c r="BS50" s="89">
        <v>0</v>
      </c>
      <c r="BT50" s="101"/>
      <c r="BU50" s="76"/>
      <c r="BV50" s="85">
        <f t="shared" si="9"/>
        <v>152000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1175000</v>
      </c>
      <c r="BS51" s="78">
        <f>BS49+BS50</f>
        <v>0</v>
      </c>
      <c r="BT51" s="77">
        <f>BT49+BT50</f>
        <v>0</v>
      </c>
      <c r="BU51" s="85"/>
      <c r="BV51" s="85">
        <f>BV49+BV50</f>
        <v>1175000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1065509.9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113800</v>
      </c>
      <c r="K53" s="86">
        <f t="shared" si="11"/>
        <v>0</v>
      </c>
      <c r="L53" s="86">
        <f t="shared" si="11"/>
        <v>0</v>
      </c>
      <c r="M53" s="86">
        <f t="shared" si="11"/>
        <v>146333.46</v>
      </c>
      <c r="N53" s="86">
        <f t="shared" si="11"/>
        <v>0</v>
      </c>
      <c r="O53" s="86">
        <f t="shared" si="11"/>
        <v>0</v>
      </c>
      <c r="P53" s="86">
        <f t="shared" si="11"/>
        <v>9300</v>
      </c>
      <c r="Q53" s="86">
        <f t="shared" si="11"/>
        <v>0</v>
      </c>
      <c r="R53" s="86">
        <f t="shared" si="11"/>
        <v>0</v>
      </c>
      <c r="S53" s="86">
        <f t="shared" si="11"/>
        <v>54534.21</v>
      </c>
      <c r="T53" s="86">
        <f t="shared" si="11"/>
        <v>0</v>
      </c>
      <c r="U53" s="86">
        <f t="shared" si="11"/>
        <v>0</v>
      </c>
      <c r="V53" s="86">
        <f t="shared" si="11"/>
        <v>21148</v>
      </c>
      <c r="W53" s="86">
        <f t="shared" si="11"/>
        <v>0</v>
      </c>
      <c r="X53" s="86">
        <f t="shared" si="11"/>
        <v>0</v>
      </c>
      <c r="Y53" s="86">
        <f t="shared" si="11"/>
        <v>222152.52</v>
      </c>
      <c r="Z53" s="86">
        <f t="shared" si="11"/>
        <v>0</v>
      </c>
      <c r="AA53" s="86">
        <f t="shared" si="11"/>
        <v>0</v>
      </c>
      <c r="AB53" s="86">
        <f t="shared" si="11"/>
        <v>405694.43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311423.95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88938.64000000001</v>
      </c>
      <c r="BJ53" s="86">
        <f t="shared" si="11"/>
        <v>0</v>
      </c>
      <c r="BK53" s="86">
        <f t="shared" si="11"/>
        <v>0</v>
      </c>
      <c r="BL53" s="86">
        <f t="shared" si="11"/>
        <v>150138.76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4264373.87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544183</v>
      </c>
      <c r="E10" s="89">
        <v>0</v>
      </c>
      <c r="F10" s="90"/>
      <c r="G10" s="88"/>
      <c r="H10" s="89"/>
      <c r="I10" s="90"/>
      <c r="J10" s="97">
        <v>100000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644183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65700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65700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304300</v>
      </c>
      <c r="E12" s="89">
        <v>0</v>
      </c>
      <c r="F12" s="90"/>
      <c r="G12" s="88"/>
      <c r="H12" s="89"/>
      <c r="I12" s="90"/>
      <c r="J12" s="97">
        <v>13500</v>
      </c>
      <c r="K12" s="89">
        <v>0</v>
      </c>
      <c r="L12" s="101"/>
      <c r="M12" s="91">
        <v>73850</v>
      </c>
      <c r="N12" s="89">
        <v>0</v>
      </c>
      <c r="O12" s="90"/>
      <c r="P12" s="91">
        <v>6100</v>
      </c>
      <c r="Q12" s="89">
        <v>0</v>
      </c>
      <c r="R12" s="90"/>
      <c r="S12" s="91">
        <v>13400</v>
      </c>
      <c r="T12" s="89">
        <v>0</v>
      </c>
      <c r="U12" s="90"/>
      <c r="V12" s="91">
        <v>13000</v>
      </c>
      <c r="W12" s="89">
        <v>0</v>
      </c>
      <c r="X12" s="90"/>
      <c r="Y12" s="91">
        <v>178900</v>
      </c>
      <c r="Z12" s="89">
        <v>0</v>
      </c>
      <c r="AA12" s="90"/>
      <c r="AB12" s="91">
        <v>403700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>
        <v>118200</v>
      </c>
      <c r="AL12" s="89">
        <v>0</v>
      </c>
      <c r="AM12" s="90"/>
      <c r="AN12" s="91"/>
      <c r="AO12" s="89"/>
      <c r="AP12" s="90"/>
      <c r="AQ12" s="91">
        <v>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1125350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85000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61550</v>
      </c>
      <c r="N13" s="89">
        <v>0</v>
      </c>
      <c r="O13" s="90"/>
      <c r="P13" s="91">
        <v>500</v>
      </c>
      <c r="Q13" s="89">
        <v>0</v>
      </c>
      <c r="R13" s="90"/>
      <c r="S13" s="91">
        <v>31500</v>
      </c>
      <c r="T13" s="89">
        <v>0</v>
      </c>
      <c r="U13" s="90"/>
      <c r="V13" s="91">
        <v>7148</v>
      </c>
      <c r="W13" s="89">
        <v>0</v>
      </c>
      <c r="X13" s="90"/>
      <c r="Y13" s="91">
        <v>0</v>
      </c>
      <c r="Z13" s="89">
        <v>0</v>
      </c>
      <c r="AA13" s="90"/>
      <c r="AB13" s="91">
        <v>1150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162300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349148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1072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10310.92</v>
      </c>
      <c r="N16" s="89">
        <v>0</v>
      </c>
      <c r="O16" s="90"/>
      <c r="P16" s="97"/>
      <c r="Q16" s="89"/>
      <c r="R16" s="101"/>
      <c r="S16" s="91">
        <v>9183.62</v>
      </c>
      <c r="T16" s="89">
        <v>0</v>
      </c>
      <c r="U16" s="90"/>
      <c r="V16" s="91"/>
      <c r="W16" s="89"/>
      <c r="X16" s="90"/>
      <c r="Y16" s="97">
        <v>30147.32</v>
      </c>
      <c r="Z16" s="89">
        <v>0</v>
      </c>
      <c r="AA16" s="101"/>
      <c r="AB16" s="91">
        <v>877.37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>
        <v>16554.87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68146.1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29000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92512.93000000001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121512.93000000001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1035255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113500</v>
      </c>
      <c r="K20" s="78">
        <f t="shared" si="1"/>
        <v>0</v>
      </c>
      <c r="L20" s="77">
        <f t="shared" si="1"/>
        <v>0</v>
      </c>
      <c r="M20" s="98">
        <f t="shared" si="1"/>
        <v>145710.92</v>
      </c>
      <c r="N20" s="78">
        <f t="shared" si="1"/>
        <v>0</v>
      </c>
      <c r="O20" s="77">
        <f t="shared" si="1"/>
        <v>0</v>
      </c>
      <c r="P20" s="98">
        <f t="shared" si="1"/>
        <v>6600</v>
      </c>
      <c r="Q20" s="78">
        <f t="shared" si="1"/>
        <v>0</v>
      </c>
      <c r="R20" s="77">
        <f t="shared" si="1"/>
        <v>0</v>
      </c>
      <c r="S20" s="98">
        <f t="shared" si="1"/>
        <v>54083.62</v>
      </c>
      <c r="T20" s="78">
        <f t="shared" si="1"/>
        <v>0</v>
      </c>
      <c r="U20" s="77">
        <f t="shared" si="1"/>
        <v>0</v>
      </c>
      <c r="V20" s="98">
        <f t="shared" si="1"/>
        <v>20148</v>
      </c>
      <c r="W20" s="78">
        <f t="shared" si="1"/>
        <v>0</v>
      </c>
      <c r="X20" s="77">
        <f t="shared" si="1"/>
        <v>0</v>
      </c>
      <c r="Y20" s="98">
        <f t="shared" si="1"/>
        <v>209047.32</v>
      </c>
      <c r="Z20" s="78">
        <f t="shared" si="1"/>
        <v>0</v>
      </c>
      <c r="AA20" s="77">
        <f t="shared" si="1"/>
        <v>0</v>
      </c>
      <c r="AB20" s="98">
        <f t="shared" si="1"/>
        <v>405727.37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297054.87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92512.93000000001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2380040.0300000003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156333.84000000003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156333.84000000003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156333.84000000003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156333.84000000003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1023000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1023000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152000</v>
      </c>
      <c r="BS50" s="89">
        <v>0</v>
      </c>
      <c r="BT50" s="101"/>
      <c r="BU50" s="76"/>
      <c r="BV50" s="85">
        <f t="shared" si="9"/>
        <v>152000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1175000</v>
      </c>
      <c r="BS51" s="78">
        <f>BS49+BS50</f>
        <v>0</v>
      </c>
      <c r="BT51" s="77">
        <f>BT49+BT50</f>
        <v>0</v>
      </c>
      <c r="BU51" s="85"/>
      <c r="BV51" s="85">
        <f>BV49+BV50</f>
        <v>1175000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1065255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113500</v>
      </c>
      <c r="K53" s="86">
        <f t="shared" si="11"/>
        <v>0</v>
      </c>
      <c r="L53" s="86">
        <f t="shared" si="11"/>
        <v>0</v>
      </c>
      <c r="M53" s="86">
        <f t="shared" si="11"/>
        <v>145710.92</v>
      </c>
      <c r="N53" s="86">
        <f t="shared" si="11"/>
        <v>0</v>
      </c>
      <c r="O53" s="86">
        <f t="shared" si="11"/>
        <v>0</v>
      </c>
      <c r="P53" s="86">
        <f t="shared" si="11"/>
        <v>6600</v>
      </c>
      <c r="Q53" s="86">
        <f t="shared" si="11"/>
        <v>0</v>
      </c>
      <c r="R53" s="86">
        <f t="shared" si="11"/>
        <v>0</v>
      </c>
      <c r="S53" s="86">
        <f t="shared" si="11"/>
        <v>54083.62</v>
      </c>
      <c r="T53" s="86">
        <f t="shared" si="11"/>
        <v>0</v>
      </c>
      <c r="U53" s="86">
        <f t="shared" si="11"/>
        <v>0</v>
      </c>
      <c r="V53" s="86">
        <f t="shared" si="11"/>
        <v>20148</v>
      </c>
      <c r="W53" s="86">
        <f t="shared" si="11"/>
        <v>0</v>
      </c>
      <c r="X53" s="86">
        <f t="shared" si="11"/>
        <v>0</v>
      </c>
      <c r="Y53" s="86">
        <f t="shared" si="11"/>
        <v>219047.32</v>
      </c>
      <c r="Z53" s="86">
        <f t="shared" si="11"/>
        <v>0</v>
      </c>
      <c r="AA53" s="86">
        <f t="shared" si="11"/>
        <v>0</v>
      </c>
      <c r="AB53" s="86">
        <f t="shared" si="11"/>
        <v>405727.37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305054.87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92512.93000000001</v>
      </c>
      <c r="BJ53" s="86">
        <f t="shared" si="11"/>
        <v>0</v>
      </c>
      <c r="BK53" s="86">
        <f t="shared" si="11"/>
        <v>0</v>
      </c>
      <c r="BL53" s="86">
        <f t="shared" si="11"/>
        <v>156333.84000000003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4259373.87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2019-04-30T08:58:25Z</dcterms:modified>
  <cp:category/>
  <cp:version/>
  <cp:contentType/>
  <cp:contentStatus/>
</cp:coreProperties>
</file>